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"/>
    </mc:Choice>
  </mc:AlternateContent>
  <xr:revisionPtr revIDLastSave="0" documentId="13_ncr:1_{906180D9-79DA-411B-BB42-7FECD66A30CD}" xr6:coauthVersionLast="47" xr6:coauthVersionMax="47" xr10:uidLastSave="{00000000-0000-0000-0000-000000000000}"/>
  <bookViews>
    <workbookView xWindow="4056" yWindow="2772" windowWidth="12888" windowHeight="98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59" i="1"/>
  <c r="F58" i="1"/>
  <c r="F56" i="1"/>
  <c r="F55" i="1"/>
  <c r="F54" i="1"/>
  <c r="F53" i="1"/>
  <c r="F52" i="1"/>
  <c r="F41" i="1"/>
  <c r="F39" i="1"/>
  <c r="F38" i="1"/>
  <c r="F37" i="1"/>
  <c r="F26" i="1"/>
  <c r="F21" i="1"/>
  <c r="F13" i="1"/>
  <c r="F10" i="1"/>
  <c r="F9" i="1"/>
  <c r="G36" i="1" l="1"/>
  <c r="G31" i="1"/>
  <c r="G12" i="1"/>
  <c r="G8" i="1"/>
  <c r="G74" i="1"/>
  <c r="G69" i="1"/>
  <c r="G51" i="1"/>
  <c r="G44" i="1"/>
  <c r="G25" i="1"/>
  <c r="G20" i="1"/>
  <c r="G16" i="1"/>
  <c r="G42" i="1" l="1"/>
  <c r="G62" i="1"/>
  <c r="G28" i="1"/>
  <c r="G75" i="1"/>
  <c r="G63" i="1" l="1"/>
  <c r="G64" i="1" s="1"/>
  <c r="G76" i="1" s="1"/>
  <c r="G79" i="1" s="1"/>
</calcChain>
</file>

<file path=xl/sharedStrings.xml><?xml version="1.0" encoding="utf-8"?>
<sst xmlns="http://schemas.openxmlformats.org/spreadsheetml/2006/main" count="67" uniqueCount="65">
  <si>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</si>
  <si>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</si>
  <si>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</si>
  <si>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</si>
  <si>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</si>
  <si>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</si>
  <si>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</si>
  <si>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</si>
  <si>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</si>
  <si>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</si>
  <si>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</si>
  <si>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</si>
  <si>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</si>
  <si>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</si>
  <si>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</si>
  <si>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</si>
  <si>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</si>
  <si>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</si>
  <si>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</si>
  <si>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</si>
  <si>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</si>
  <si>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</si>
  <si>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</si>
  <si>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</si>
  <si>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</si>
  <si>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</si>
  <si>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</si>
  <si>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</si>
  <si>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</si>
  <si>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</si>
  <si>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</si>
  <si>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</si>
  <si>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</si>
  <si>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</si>
  <si>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</si>
  <si>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</si>
  <si>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</si>
  <si>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</si>
  <si>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</si>
  <si>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</si>
  <si>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</si>
  <si>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</si>
  <si>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</si>
  <si>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</si>
  <si>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</si>
  <si>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</si>
  <si>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</si>
  <si>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</si>
  <si>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</si>
  <si>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</si>
  <si>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</si>
  <si>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</si>
  <si>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</si>
  <si>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</si>
  <si>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</si>
  <si>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</si>
  <si>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</si>
  <si>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</si>
  <si>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t>タートル</t>
    <phoneticPr fontId="2"/>
  </si>
  <si>
    <t>事業収益</t>
    <rPh sb="0" eb="2">
      <t>ジギョウ</t>
    </rPh>
    <rPh sb="2" eb="4">
      <t>シュウエキ</t>
    </rPh>
    <phoneticPr fontId="2"/>
  </si>
  <si>
    <t>情報調査研究事業費</t>
    <rPh sb="0" eb="2">
      <t>ジョウホウ</t>
    </rPh>
    <rPh sb="2" eb="4">
      <t>チョウサ</t>
    </rPh>
    <rPh sb="4" eb="6">
      <t>ケンキュウ</t>
    </rPh>
    <rPh sb="6" eb="8">
      <t>ジギョウ</t>
    </rPh>
    <rPh sb="8" eb="9">
      <t>ヒ</t>
    </rPh>
    <phoneticPr fontId="2"/>
  </si>
  <si>
    <t>業務委託料</t>
    <rPh sb="0" eb="2">
      <t>ギョウム</t>
    </rPh>
    <rPh sb="2" eb="5">
      <t>イタクリョウ</t>
    </rPh>
    <phoneticPr fontId="2"/>
  </si>
  <si>
    <t>雑収入</t>
    <rPh sb="0" eb="3">
      <t>ザッシュウニュウ</t>
    </rPh>
    <phoneticPr fontId="2"/>
  </si>
  <si>
    <t>セミナー事業費</t>
    <rPh sb="4" eb="6">
      <t>ジギョウ</t>
    </rPh>
    <rPh sb="6" eb="7">
      <t>ヒ</t>
    </rPh>
    <phoneticPr fontId="2"/>
  </si>
  <si>
    <r>
      <t xml:space="preserve">   令和４年度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レイワ</t>
    </rPh>
    <rPh sb="6" eb="8">
      <t>ネンド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</si>
</sst>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>
      <alignment vertical="center"/>
    </xf>
    <xf numFmtId="38" fontId="5" fillId="0" borderId="41" xfId="1" applyFont="1" applyBorder="1">
      <alignment vertical="center"/>
    </xf>
    <xf numFmtId="0" fontId="4" fillId="0" borderId="0" xfId="0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40D2C99C-E0C2-42D3-87E1-5DEFBC7BEA3C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0060.CHCENTER\Desktop\90%20&#20107;&#21209;&#23616;&#38306;&#36899;\&#12489;&#12525;&#12483;&#12503;&#12508;&#12483;&#12463;&#12473;\13%20&#32207;&#20250;&#38306;&#36899;\2023&#24180;&#24230;&#32207;&#20250;&#36039;&#26009;\4.%20%20&#31532;1&#21495;&#35696;&#26696;-(2)%20%202022&#24180;&#24230;&#27770;&#31639;&#12539;&#30435;&#26619;&#22577;&#21578;%20.xlsx" TargetMode="External"/><Relationship Id="rId1" Type="http://schemas.openxmlformats.org/officeDocument/2006/relationships/externalLinkPath" Target="90%20&#20107;&#21209;&#23616;&#38306;&#36899;/&#12489;&#12525;&#12483;&#12503;&#12508;&#12483;&#12463;&#12473;/13%20&#32207;&#20250;&#38306;&#36899;/2023&#24180;&#24230;&#32207;&#20250;&#36039;&#26009;/4.%20%20&#31532;1&#21495;&#35696;&#26696;-(2)%20%202022&#24180;&#24230;&#27770;&#31639;&#12539;&#30435;&#26619;&#22577;&#2157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年度　収支 "/>
      <sheetName val="2021年度　収支"/>
      <sheetName val="2020年度　収支"/>
      <sheetName val="2019年度　収支"/>
    </sheetNames>
    <sheetDataSet>
      <sheetData sheetId="0">
        <row r="6">
          <cell r="E6">
            <v>990000</v>
          </cell>
        </row>
        <row r="7">
          <cell r="E7">
            <v>776000</v>
          </cell>
        </row>
        <row r="10">
          <cell r="E10">
            <v>180838</v>
          </cell>
        </row>
        <row r="18">
          <cell r="E18">
            <v>394000</v>
          </cell>
        </row>
        <row r="22">
          <cell r="E22">
            <v>63</v>
          </cell>
        </row>
        <row r="31">
          <cell r="E31">
            <v>459307</v>
          </cell>
        </row>
        <row r="32">
          <cell r="E32">
            <v>101068</v>
          </cell>
        </row>
        <row r="33">
          <cell r="E33">
            <v>1221112</v>
          </cell>
        </row>
        <row r="36">
          <cell r="E36">
            <v>187510</v>
          </cell>
        </row>
        <row r="45">
          <cell r="E45">
            <v>1696</v>
          </cell>
        </row>
        <row r="46">
          <cell r="E46">
            <v>25218</v>
          </cell>
        </row>
        <row r="47">
          <cell r="E47">
            <v>87445</v>
          </cell>
        </row>
        <row r="48">
          <cell r="E48">
            <v>7490</v>
          </cell>
        </row>
        <row r="49">
          <cell r="E49">
            <v>38360</v>
          </cell>
        </row>
        <row r="51">
          <cell r="E51">
            <v>18620</v>
          </cell>
        </row>
        <row r="52">
          <cell r="E52">
            <v>16204</v>
          </cell>
        </row>
        <row r="53">
          <cell r="E53">
            <v>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view="pageBreakPreview" topLeftCell="A68" zoomScaleNormal="130" zoomScaleSheetLayoutView="100" zoomScalePageLayoutView="130" workbookViewId="0">
      <selection activeCell="G79" sqref="G79"/>
    </sheetView>
  </sheetViews>
  <sheetFormatPr defaultColWidth="2.77734375" defaultRowHeight="13.2" x14ac:dyDescent="0.2"/>
  <cols>
    <col min="1" max="4" width="2.77734375" style="1"/>
    <col min="5" max="5" width="54.4414062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47</v>
      </c>
    </row>
    <row r="3" spans="1:10" ht="19.2" x14ac:dyDescent="0.2">
      <c r="E3" s="9" t="s">
        <v>64</v>
      </c>
    </row>
    <row r="4" spans="1:10" x14ac:dyDescent="0.2">
      <c r="F4" s="29" t="s">
        <v>46</v>
      </c>
      <c r="G4" s="28" t="s">
        <v>58</v>
      </c>
      <c r="H4" s="26"/>
      <c r="I4" s="26"/>
      <c r="J4" s="26"/>
    </row>
    <row r="5" spans="1:10" ht="13.8" thickBot="1" x14ac:dyDescent="0.25">
      <c r="G5" s="1" t="s">
        <v>44</v>
      </c>
    </row>
    <row r="6" spans="1:10" s="4" customFormat="1" ht="11.4" thickBot="1" x14ac:dyDescent="0.25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1.4" thickTop="1" x14ac:dyDescent="0.2">
      <c r="B7" s="30" t="s">
        <v>32</v>
      </c>
      <c r="C7" s="31"/>
      <c r="D7" s="31"/>
      <c r="E7" s="32"/>
      <c r="F7" s="33"/>
      <c r="G7" s="34"/>
    </row>
    <row r="8" spans="1:10" s="4" customFormat="1" ht="10.8" x14ac:dyDescent="0.2">
      <c r="B8" s="35"/>
      <c r="C8" s="63" t="s">
        <v>0</v>
      </c>
      <c r="D8" s="64"/>
      <c r="E8" s="65"/>
      <c r="F8" s="66"/>
      <c r="G8" s="67">
        <f>SUM(F9:F11)</f>
        <v>1766000</v>
      </c>
    </row>
    <row r="9" spans="1:10" s="4" customFormat="1" ht="10.8" x14ac:dyDescent="0.2">
      <c r="B9" s="35"/>
      <c r="C9" s="68"/>
      <c r="D9" s="69"/>
      <c r="E9" s="5" t="s">
        <v>1</v>
      </c>
      <c r="F9" s="21">
        <f>'[1]2022年度　収支 '!$E$6</f>
        <v>990000</v>
      </c>
      <c r="G9" s="25"/>
    </row>
    <row r="10" spans="1:10" s="4" customFormat="1" ht="10.8" x14ac:dyDescent="0.2">
      <c r="B10" s="35"/>
      <c r="C10" s="68"/>
      <c r="D10" s="69"/>
      <c r="E10" s="5" t="s">
        <v>2</v>
      </c>
      <c r="F10" s="21">
        <f>'[1]2022年度　収支 '!$E$7</f>
        <v>776000</v>
      </c>
      <c r="G10" s="25"/>
    </row>
    <row r="11" spans="1:10" s="4" customFormat="1" ht="10.8" x14ac:dyDescent="0.2">
      <c r="B11" s="35"/>
      <c r="C11" s="68"/>
      <c r="D11" s="69"/>
      <c r="E11" s="5"/>
      <c r="F11" s="21"/>
      <c r="G11" s="25"/>
    </row>
    <row r="12" spans="1:10" s="4" customFormat="1" ht="10.8" x14ac:dyDescent="0.2">
      <c r="B12" s="35"/>
      <c r="C12" s="63" t="s">
        <v>48</v>
      </c>
      <c r="D12" s="64"/>
      <c r="E12" s="65"/>
      <c r="F12" s="66"/>
      <c r="G12" s="67">
        <f>SUM(F13:F15)</f>
        <v>180838</v>
      </c>
    </row>
    <row r="13" spans="1:10" s="4" customFormat="1" ht="10.8" x14ac:dyDescent="0.2">
      <c r="B13" s="35"/>
      <c r="C13" s="68"/>
      <c r="D13" s="69"/>
      <c r="E13" s="5" t="s">
        <v>49</v>
      </c>
      <c r="F13" s="21">
        <f>'[1]2022年度　収支 '!$E$10</f>
        <v>180838</v>
      </c>
      <c r="G13" s="25"/>
    </row>
    <row r="14" spans="1:10" s="4" customFormat="1" ht="10.8" x14ac:dyDescent="0.2">
      <c r="B14" s="35"/>
      <c r="C14" s="68"/>
      <c r="D14" s="69"/>
      <c r="E14" s="5" t="s">
        <v>3</v>
      </c>
      <c r="F14" s="21">
        <v>0</v>
      </c>
      <c r="G14" s="25"/>
    </row>
    <row r="15" spans="1:10" s="4" customFormat="1" ht="10.8" x14ac:dyDescent="0.2">
      <c r="B15" s="35"/>
      <c r="C15" s="70"/>
      <c r="D15" s="71"/>
      <c r="E15" s="7"/>
      <c r="F15" s="8"/>
      <c r="G15" s="20"/>
    </row>
    <row r="16" spans="1:10" s="4" customFormat="1" ht="10.8" x14ac:dyDescent="0.2">
      <c r="B16" s="35"/>
      <c r="C16" s="63" t="s">
        <v>4</v>
      </c>
      <c r="D16" s="64"/>
      <c r="E16" s="65"/>
      <c r="F16" s="66"/>
      <c r="G16" s="67">
        <f>SUM(F17:F19)</f>
        <v>0</v>
      </c>
    </row>
    <row r="17" spans="2:7" s="4" customFormat="1" ht="10.8" x14ac:dyDescent="0.2">
      <c r="B17" s="35"/>
      <c r="C17" s="68"/>
      <c r="D17" s="69"/>
      <c r="E17" s="5" t="s">
        <v>5</v>
      </c>
      <c r="F17" s="21">
        <v>0</v>
      </c>
      <c r="G17" s="25"/>
    </row>
    <row r="18" spans="2:7" s="4" customFormat="1" ht="10.8" x14ac:dyDescent="0.2">
      <c r="B18" s="35"/>
      <c r="C18" s="68"/>
      <c r="D18" s="69"/>
      <c r="E18" s="5"/>
      <c r="F18" s="21"/>
      <c r="G18" s="25"/>
    </row>
    <row r="19" spans="2:7" s="4" customFormat="1" ht="10.8" x14ac:dyDescent="0.2">
      <c r="B19" s="35"/>
      <c r="C19" s="70"/>
      <c r="D19" s="71"/>
      <c r="E19" s="7"/>
      <c r="F19" s="8"/>
      <c r="G19" s="20"/>
    </row>
    <row r="20" spans="2:7" s="4" customFormat="1" ht="10.8" x14ac:dyDescent="0.2">
      <c r="B20" s="35"/>
      <c r="C20" s="63" t="s">
        <v>6</v>
      </c>
      <c r="D20" s="64"/>
      <c r="E20" s="65"/>
      <c r="F20" s="66"/>
      <c r="G20" s="67">
        <f>SUM(F21:F24)</f>
        <v>394000</v>
      </c>
    </row>
    <row r="21" spans="2:7" s="4" customFormat="1" ht="10.8" x14ac:dyDescent="0.2">
      <c r="B21" s="35"/>
      <c r="C21" s="68"/>
      <c r="D21" s="69"/>
      <c r="E21" s="95" t="s">
        <v>59</v>
      </c>
      <c r="F21" s="21">
        <f>'[1]2022年度　収支 '!$E$18</f>
        <v>394000</v>
      </c>
      <c r="G21" s="25"/>
    </row>
    <row r="22" spans="2:7" s="4" customFormat="1" ht="10.8" x14ac:dyDescent="0.2">
      <c r="B22" s="35"/>
      <c r="C22" s="68"/>
      <c r="D22" s="69"/>
      <c r="E22" s="5"/>
      <c r="F22" s="21"/>
      <c r="G22" s="25"/>
    </row>
    <row r="23" spans="2:7" s="4" customFormat="1" ht="10.8" x14ac:dyDescent="0.2">
      <c r="B23" s="35"/>
      <c r="C23" s="68"/>
      <c r="D23" s="69"/>
      <c r="E23" s="5"/>
      <c r="F23" s="21"/>
      <c r="G23" s="25"/>
    </row>
    <row r="24" spans="2:7" s="4" customFormat="1" ht="10.8" x14ac:dyDescent="0.2">
      <c r="B24" s="35"/>
      <c r="C24" s="70"/>
      <c r="D24" s="71"/>
      <c r="E24" s="7"/>
      <c r="F24" s="8"/>
      <c r="G24" s="20"/>
    </row>
    <row r="25" spans="2:7" s="4" customFormat="1" ht="10.8" x14ac:dyDescent="0.2">
      <c r="B25" s="35"/>
      <c r="C25" s="63" t="s">
        <v>7</v>
      </c>
      <c r="D25" s="64"/>
      <c r="E25" s="65"/>
      <c r="F25" s="66"/>
      <c r="G25" s="67">
        <f>SUM(F26:F27)</f>
        <v>63</v>
      </c>
    </row>
    <row r="26" spans="2:7" s="4" customFormat="1" ht="10.8" x14ac:dyDescent="0.2">
      <c r="B26" s="35"/>
      <c r="C26" s="68"/>
      <c r="D26" s="69"/>
      <c r="E26" s="5" t="s">
        <v>8</v>
      </c>
      <c r="F26" s="21">
        <f>'[1]2022年度　収支 '!$E$22</f>
        <v>63</v>
      </c>
      <c r="G26" s="25"/>
    </row>
    <row r="27" spans="2:7" s="4" customFormat="1" ht="10.8" x14ac:dyDescent="0.2">
      <c r="B27" s="35"/>
      <c r="C27" s="70"/>
      <c r="D27" s="71"/>
      <c r="E27" s="7" t="s">
        <v>62</v>
      </c>
      <c r="F27" s="8">
        <v>0</v>
      </c>
      <c r="G27" s="20"/>
    </row>
    <row r="28" spans="2:7" s="4" customFormat="1" ht="10.8" x14ac:dyDescent="0.2">
      <c r="B28" s="36" t="s">
        <v>9</v>
      </c>
      <c r="C28" s="38"/>
      <c r="D28" s="38"/>
      <c r="E28" s="39"/>
      <c r="F28" s="40"/>
      <c r="G28" s="41">
        <f>G8+G12+G16+G20+G25</f>
        <v>2340901</v>
      </c>
    </row>
    <row r="29" spans="2:7" s="4" customFormat="1" ht="10.8" x14ac:dyDescent="0.2">
      <c r="B29" s="37" t="s">
        <v>33</v>
      </c>
      <c r="C29" s="42"/>
      <c r="D29" s="42"/>
      <c r="E29" s="43"/>
      <c r="F29" s="44"/>
      <c r="G29" s="45"/>
    </row>
    <row r="30" spans="2:7" s="4" customFormat="1" ht="10.8" x14ac:dyDescent="0.2">
      <c r="B30" s="35"/>
      <c r="C30" s="72" t="s">
        <v>10</v>
      </c>
      <c r="D30" s="73"/>
      <c r="E30" s="74"/>
      <c r="F30" s="75"/>
      <c r="G30" s="67"/>
    </row>
    <row r="31" spans="2:7" s="4" customFormat="1" ht="10.8" x14ac:dyDescent="0.2">
      <c r="B31" s="35"/>
      <c r="C31" s="68"/>
      <c r="D31" s="83" t="s">
        <v>11</v>
      </c>
      <c r="E31" s="86"/>
      <c r="F31" s="87"/>
      <c r="G31" s="88">
        <f>SUM(F32:F35)</f>
        <v>0</v>
      </c>
    </row>
    <row r="32" spans="2:7" s="4" customFormat="1" ht="10.8" x14ac:dyDescent="0.2">
      <c r="B32" s="35"/>
      <c r="C32" s="68"/>
      <c r="D32" s="84"/>
      <c r="E32" s="5"/>
      <c r="F32" s="21">
        <v>0</v>
      </c>
      <c r="G32" s="25"/>
    </row>
    <row r="33" spans="2:7" s="4" customFormat="1" ht="10.8" x14ac:dyDescent="0.2">
      <c r="B33" s="35"/>
      <c r="C33" s="68"/>
      <c r="D33" s="84"/>
      <c r="E33" s="5"/>
      <c r="F33" s="21"/>
      <c r="G33" s="25"/>
    </row>
    <row r="34" spans="2:7" s="4" customFormat="1" ht="10.8" x14ac:dyDescent="0.2">
      <c r="B34" s="35"/>
      <c r="C34" s="68"/>
      <c r="D34" s="84"/>
      <c r="E34" s="5"/>
      <c r="F34" s="21"/>
      <c r="G34" s="25"/>
    </row>
    <row r="35" spans="2:7" s="4" customFormat="1" ht="10.8" x14ac:dyDescent="0.2">
      <c r="B35" s="35"/>
      <c r="C35" s="68"/>
      <c r="D35" s="85"/>
      <c r="E35" s="7"/>
      <c r="F35" s="8"/>
      <c r="G35" s="20"/>
    </row>
    <row r="36" spans="2:7" s="4" customFormat="1" ht="10.8" x14ac:dyDescent="0.2">
      <c r="B36" s="35"/>
      <c r="C36" s="68"/>
      <c r="D36" s="83" t="s">
        <v>15</v>
      </c>
      <c r="E36" s="86"/>
      <c r="F36" s="87"/>
      <c r="G36" s="91">
        <f>SUM(F37:F41)</f>
        <v>1968997</v>
      </c>
    </row>
    <row r="37" spans="2:7" s="4" customFormat="1" ht="10.8" x14ac:dyDescent="0.2">
      <c r="B37" s="35"/>
      <c r="C37" s="68"/>
      <c r="D37" s="84"/>
      <c r="E37" s="5" t="s">
        <v>50</v>
      </c>
      <c r="F37" s="21">
        <f>'[1]2022年度　収支 '!$E$31</f>
        <v>459307</v>
      </c>
      <c r="G37" s="92"/>
    </row>
    <row r="38" spans="2:7" s="4" customFormat="1" ht="10.8" x14ac:dyDescent="0.2">
      <c r="B38" s="35"/>
      <c r="C38" s="68"/>
      <c r="D38" s="84"/>
      <c r="E38" s="27" t="s">
        <v>51</v>
      </c>
      <c r="F38" s="93">
        <f>'[1]2022年度　収支 '!$E$32</f>
        <v>101068</v>
      </c>
      <c r="G38" s="92"/>
    </row>
    <row r="39" spans="2:7" s="4" customFormat="1" ht="10.8" x14ac:dyDescent="0.2">
      <c r="B39" s="35"/>
      <c r="C39" s="68"/>
      <c r="D39" s="84"/>
      <c r="E39" s="5" t="s">
        <v>52</v>
      </c>
      <c r="F39" s="21">
        <f>'[1]2022年度　収支 '!$E$33</f>
        <v>1221112</v>
      </c>
      <c r="G39" s="92"/>
    </row>
    <row r="40" spans="2:7" s="4" customFormat="1" ht="10.8" x14ac:dyDescent="0.2">
      <c r="B40" s="35"/>
      <c r="C40" s="68"/>
      <c r="D40" s="84"/>
      <c r="E40" s="5" t="s">
        <v>63</v>
      </c>
      <c r="F40" s="21">
        <v>0</v>
      </c>
      <c r="G40" s="92"/>
    </row>
    <row r="41" spans="2:7" s="4" customFormat="1" ht="10.8" x14ac:dyDescent="0.2">
      <c r="B41" s="35"/>
      <c r="C41" s="68"/>
      <c r="D41" s="85"/>
      <c r="E41" s="7" t="s">
        <v>60</v>
      </c>
      <c r="F41" s="8">
        <f>'[1]2022年度　収支 '!$E$36</f>
        <v>187510</v>
      </c>
      <c r="G41" s="94"/>
    </row>
    <row r="42" spans="2:7" s="4" customFormat="1" ht="10.8" x14ac:dyDescent="0.2">
      <c r="B42" s="35"/>
      <c r="C42" s="76" t="s">
        <v>18</v>
      </c>
      <c r="D42" s="71"/>
      <c r="E42" s="77"/>
      <c r="F42" s="78"/>
      <c r="G42" s="79">
        <f>G31+G36</f>
        <v>1968997</v>
      </c>
    </row>
    <row r="43" spans="2:7" s="4" customFormat="1" ht="10.8" x14ac:dyDescent="0.2">
      <c r="B43" s="35"/>
      <c r="C43" s="63" t="s">
        <v>19</v>
      </c>
      <c r="D43" s="80"/>
      <c r="E43" s="65"/>
      <c r="F43" s="66"/>
      <c r="G43" s="67"/>
    </row>
    <row r="44" spans="2:7" s="4" customFormat="1" ht="10.8" x14ac:dyDescent="0.2">
      <c r="B44" s="35"/>
      <c r="C44" s="68"/>
      <c r="D44" s="83" t="s">
        <v>11</v>
      </c>
      <c r="E44" s="86"/>
      <c r="F44" s="87"/>
      <c r="G44" s="88">
        <f>SUM(F45:F50)</f>
        <v>0</v>
      </c>
    </row>
    <row r="45" spans="2:7" s="4" customFormat="1" ht="10.8" x14ac:dyDescent="0.2">
      <c r="B45" s="35"/>
      <c r="C45" s="68"/>
      <c r="D45" s="84"/>
      <c r="E45" s="5" t="s">
        <v>20</v>
      </c>
      <c r="F45" s="21">
        <v>0</v>
      </c>
      <c r="G45" s="25"/>
    </row>
    <row r="46" spans="2:7" s="4" customFormat="1" ht="10.8" x14ac:dyDescent="0.2">
      <c r="B46" s="35"/>
      <c r="C46" s="68"/>
      <c r="D46" s="84"/>
      <c r="E46" s="5" t="s">
        <v>12</v>
      </c>
      <c r="F46" s="21">
        <v>0</v>
      </c>
      <c r="G46" s="25"/>
    </row>
    <row r="47" spans="2:7" s="4" customFormat="1" ht="10.8" x14ac:dyDescent="0.2">
      <c r="B47" s="35"/>
      <c r="C47" s="68"/>
      <c r="D47" s="84"/>
      <c r="E47" s="5" t="s">
        <v>13</v>
      </c>
      <c r="F47" s="21">
        <v>0</v>
      </c>
      <c r="G47" s="25"/>
    </row>
    <row r="48" spans="2:7" s="4" customFormat="1" ht="10.8" x14ac:dyDescent="0.2">
      <c r="B48" s="35"/>
      <c r="C48" s="68"/>
      <c r="D48" s="84"/>
      <c r="E48" s="5" t="s">
        <v>14</v>
      </c>
      <c r="F48" s="21">
        <v>0</v>
      </c>
      <c r="G48" s="25"/>
    </row>
    <row r="49" spans="2:7" s="4" customFormat="1" ht="10.8" x14ac:dyDescent="0.2">
      <c r="B49" s="35"/>
      <c r="C49" s="68"/>
      <c r="D49" s="84"/>
      <c r="E49" s="5"/>
      <c r="F49" s="21"/>
      <c r="G49" s="25"/>
    </row>
    <row r="50" spans="2:7" s="4" customFormat="1" ht="10.8" x14ac:dyDescent="0.2">
      <c r="B50" s="35"/>
      <c r="C50" s="68"/>
      <c r="D50" s="85"/>
      <c r="E50" s="7"/>
      <c r="F50" s="8"/>
      <c r="G50" s="20"/>
    </row>
    <row r="51" spans="2:7" s="4" customFormat="1" ht="10.8" x14ac:dyDescent="0.2">
      <c r="B51" s="35"/>
      <c r="C51" s="68"/>
      <c r="D51" s="83" t="s">
        <v>15</v>
      </c>
      <c r="E51" s="86"/>
      <c r="F51" s="87"/>
      <c r="G51" s="88">
        <f>SUM(F52:F61)</f>
        <v>195783</v>
      </c>
    </row>
    <row r="52" spans="2:7" s="4" customFormat="1" ht="10.8" x14ac:dyDescent="0.2">
      <c r="B52" s="35"/>
      <c r="C52" s="68"/>
      <c r="D52" s="84"/>
      <c r="E52" s="5" t="s">
        <v>16</v>
      </c>
      <c r="F52" s="21">
        <f>'[1]2022年度　収支 '!$E$45</f>
        <v>1696</v>
      </c>
      <c r="G52" s="25"/>
    </row>
    <row r="53" spans="2:7" s="4" customFormat="1" ht="10.8" x14ac:dyDescent="0.2">
      <c r="B53" s="35"/>
      <c r="C53" s="68"/>
      <c r="D53" s="84"/>
      <c r="E53" s="5" t="s">
        <v>17</v>
      </c>
      <c r="F53" s="21">
        <f>'[1]2022年度　収支 '!$E$46</f>
        <v>25218</v>
      </c>
      <c r="G53" s="25"/>
    </row>
    <row r="54" spans="2:7" s="4" customFormat="1" ht="10.8" x14ac:dyDescent="0.2">
      <c r="B54" s="35"/>
      <c r="C54" s="68"/>
      <c r="D54" s="84"/>
      <c r="E54" s="5" t="s">
        <v>22</v>
      </c>
      <c r="F54" s="21">
        <f>'[1]2022年度　収支 '!$E$47</f>
        <v>87445</v>
      </c>
      <c r="G54" s="25"/>
    </row>
    <row r="55" spans="2:7" s="4" customFormat="1" ht="10.8" x14ac:dyDescent="0.2">
      <c r="B55" s="35"/>
      <c r="C55" s="68"/>
      <c r="D55" s="84"/>
      <c r="E55" s="5" t="s">
        <v>21</v>
      </c>
      <c r="F55" s="21">
        <f>'[1]2022年度　収支 '!$E$48</f>
        <v>7490</v>
      </c>
      <c r="G55" s="25"/>
    </row>
    <row r="56" spans="2:7" s="4" customFormat="1" ht="10.8" x14ac:dyDescent="0.2">
      <c r="B56" s="35"/>
      <c r="C56" s="68"/>
      <c r="D56" s="84"/>
      <c r="E56" s="5" t="s">
        <v>53</v>
      </c>
      <c r="F56" s="21">
        <f>'[1]2022年度　収支 '!$E$49</f>
        <v>38360</v>
      </c>
      <c r="G56" s="25"/>
    </row>
    <row r="57" spans="2:7" s="4" customFormat="1" ht="10.8" x14ac:dyDescent="0.2">
      <c r="B57" s="35"/>
      <c r="C57" s="68"/>
      <c r="D57" s="84"/>
      <c r="E57" s="5" t="s">
        <v>54</v>
      </c>
      <c r="F57" s="21">
        <v>0</v>
      </c>
      <c r="G57" s="25"/>
    </row>
    <row r="58" spans="2:7" s="4" customFormat="1" ht="10.8" x14ac:dyDescent="0.2">
      <c r="B58" s="35"/>
      <c r="C58" s="68"/>
      <c r="D58" s="84"/>
      <c r="E58" s="5" t="s">
        <v>55</v>
      </c>
      <c r="F58" s="21">
        <f>'[1]2022年度　収支 '!$E$51</f>
        <v>18620</v>
      </c>
      <c r="G58" s="25"/>
    </row>
    <row r="59" spans="2:7" s="4" customFormat="1" ht="10.8" x14ac:dyDescent="0.2">
      <c r="B59" s="35"/>
      <c r="C59" s="68"/>
      <c r="D59" s="84"/>
      <c r="E59" s="5" t="s">
        <v>56</v>
      </c>
      <c r="F59" s="21">
        <f>'[1]2022年度　収支 '!$E$52</f>
        <v>16204</v>
      </c>
      <c r="G59" s="25"/>
    </row>
    <row r="60" spans="2:7" s="4" customFormat="1" ht="10.8" x14ac:dyDescent="0.2">
      <c r="B60" s="35"/>
      <c r="C60" s="68"/>
      <c r="D60" s="84"/>
      <c r="E60" s="5" t="s">
        <v>61</v>
      </c>
      <c r="F60" s="21"/>
      <c r="G60" s="25"/>
    </row>
    <row r="61" spans="2:7" s="4" customFormat="1" ht="10.8" x14ac:dyDescent="0.2">
      <c r="B61" s="35"/>
      <c r="C61" s="68"/>
      <c r="D61" s="85"/>
      <c r="E61" s="7" t="s">
        <v>57</v>
      </c>
      <c r="F61" s="8">
        <f>'[1]2022年度　収支 '!$E$53</f>
        <v>750</v>
      </c>
      <c r="G61" s="20"/>
    </row>
    <row r="62" spans="2:7" s="4" customFormat="1" ht="10.8" x14ac:dyDescent="0.2">
      <c r="B62" s="35"/>
      <c r="C62" s="76" t="s">
        <v>24</v>
      </c>
      <c r="D62" s="71"/>
      <c r="E62" s="77"/>
      <c r="F62" s="78"/>
      <c r="G62" s="81">
        <f>G44+G51</f>
        <v>195783</v>
      </c>
    </row>
    <row r="63" spans="2:7" s="4" customFormat="1" ht="10.8" x14ac:dyDescent="0.2">
      <c r="B63" s="36" t="s">
        <v>23</v>
      </c>
      <c r="C63" s="38"/>
      <c r="D63" s="38"/>
      <c r="E63" s="39"/>
      <c r="F63" s="40"/>
      <c r="G63" s="41">
        <f>G62+G42</f>
        <v>2164780</v>
      </c>
    </row>
    <row r="64" spans="2:7" s="4" customFormat="1" ht="11.4" thickBot="1" x14ac:dyDescent="0.25">
      <c r="B64" s="10" t="s">
        <v>34</v>
      </c>
      <c r="C64" s="11"/>
      <c r="D64" s="11"/>
      <c r="E64" s="12"/>
      <c r="F64" s="13"/>
      <c r="G64" s="19">
        <f>G28-G63</f>
        <v>176121</v>
      </c>
    </row>
    <row r="65" spans="2:7" s="4" customFormat="1" ht="10.8" x14ac:dyDescent="0.2">
      <c r="B65" s="62" t="s">
        <v>35</v>
      </c>
      <c r="C65" s="46"/>
      <c r="D65" s="46"/>
      <c r="E65" s="47"/>
      <c r="F65" s="48"/>
      <c r="G65" s="49"/>
    </row>
    <row r="66" spans="2:7" s="4" customFormat="1" ht="10.8" x14ac:dyDescent="0.2">
      <c r="B66" s="35"/>
      <c r="C66" s="82"/>
      <c r="D66" s="80"/>
      <c r="E66" s="22" t="s">
        <v>25</v>
      </c>
      <c r="F66" s="23">
        <v>0</v>
      </c>
      <c r="G66" s="24"/>
    </row>
    <row r="67" spans="2:7" s="4" customFormat="1" ht="10.8" x14ac:dyDescent="0.2">
      <c r="B67" s="35"/>
      <c r="C67" s="68"/>
      <c r="D67" s="69"/>
      <c r="E67" s="5" t="s">
        <v>27</v>
      </c>
      <c r="F67" s="21">
        <v>0</v>
      </c>
      <c r="G67" s="25"/>
    </row>
    <row r="68" spans="2:7" s="4" customFormat="1" ht="10.8" x14ac:dyDescent="0.2">
      <c r="B68" s="35"/>
      <c r="C68" s="70"/>
      <c r="D68" s="71"/>
      <c r="E68" s="7"/>
      <c r="F68" s="8"/>
      <c r="G68" s="20"/>
    </row>
    <row r="69" spans="2:7" s="4" customFormat="1" ht="10.8" x14ac:dyDescent="0.2">
      <c r="B69" s="36" t="s">
        <v>26</v>
      </c>
      <c r="C69" s="50"/>
      <c r="D69" s="50"/>
      <c r="E69" s="51"/>
      <c r="F69" s="52"/>
      <c r="G69" s="41">
        <f>SUM(F66:F68)</f>
        <v>0</v>
      </c>
    </row>
    <row r="70" spans="2:7" s="4" customFormat="1" ht="10.8" x14ac:dyDescent="0.2">
      <c r="B70" s="37" t="s">
        <v>36</v>
      </c>
      <c r="C70" s="53"/>
      <c r="D70" s="53"/>
      <c r="E70" s="54"/>
      <c r="F70" s="55"/>
      <c r="G70" s="41"/>
    </row>
    <row r="71" spans="2:7" s="4" customFormat="1" ht="10.8" x14ac:dyDescent="0.2">
      <c r="B71" s="35"/>
      <c r="C71" s="68"/>
      <c r="D71" s="69"/>
      <c r="E71" s="22" t="s">
        <v>28</v>
      </c>
      <c r="F71" s="23">
        <v>0</v>
      </c>
      <c r="G71" s="24"/>
    </row>
    <row r="72" spans="2:7" s="4" customFormat="1" ht="10.8" x14ac:dyDescent="0.2">
      <c r="B72" s="35"/>
      <c r="C72" s="68"/>
      <c r="D72" s="69"/>
      <c r="E72" s="5" t="s">
        <v>29</v>
      </c>
      <c r="F72" s="21">
        <v>0</v>
      </c>
      <c r="G72" s="25"/>
    </row>
    <row r="73" spans="2:7" s="4" customFormat="1" ht="10.8" x14ac:dyDescent="0.2">
      <c r="B73" s="35"/>
      <c r="C73" s="68"/>
      <c r="D73" s="69"/>
      <c r="E73" s="7" t="s">
        <v>30</v>
      </c>
      <c r="F73" s="8">
        <v>0</v>
      </c>
      <c r="G73" s="20"/>
    </row>
    <row r="74" spans="2:7" s="4" customFormat="1" ht="10.8" x14ac:dyDescent="0.2">
      <c r="B74" s="36" t="s">
        <v>31</v>
      </c>
      <c r="C74" s="53"/>
      <c r="D74" s="53"/>
      <c r="E74" s="54"/>
      <c r="F74" s="55"/>
      <c r="G74" s="41">
        <f>SUM(F71:F73)</f>
        <v>0</v>
      </c>
    </row>
    <row r="75" spans="2:7" s="4" customFormat="1" ht="11.4" thickBot="1" x14ac:dyDescent="0.25">
      <c r="B75" s="10" t="s">
        <v>40</v>
      </c>
      <c r="C75" s="11"/>
      <c r="D75" s="11"/>
      <c r="E75" s="12"/>
      <c r="F75" s="13"/>
      <c r="G75" s="19">
        <f>G69-G74</f>
        <v>0</v>
      </c>
    </row>
    <row r="76" spans="2:7" s="4" customFormat="1" ht="10.8" x14ac:dyDescent="0.2">
      <c r="B76" s="56" t="s">
        <v>37</v>
      </c>
      <c r="C76" s="46"/>
      <c r="D76" s="46"/>
      <c r="E76" s="47"/>
      <c r="F76" s="48"/>
      <c r="G76" s="49">
        <f>G64+G75</f>
        <v>176121</v>
      </c>
    </row>
    <row r="77" spans="2:7" s="4" customFormat="1" ht="10.8" x14ac:dyDescent="0.2">
      <c r="B77" s="35"/>
      <c r="C77" s="68"/>
      <c r="D77" s="69"/>
      <c r="E77" s="22" t="s">
        <v>38</v>
      </c>
      <c r="F77" s="89"/>
      <c r="G77" s="24">
        <v>0</v>
      </c>
    </row>
    <row r="78" spans="2:7" s="4" customFormat="1" ht="10.8" x14ac:dyDescent="0.2">
      <c r="B78" s="35"/>
      <c r="C78" s="70"/>
      <c r="D78" s="71"/>
      <c r="E78" s="7" t="s">
        <v>45</v>
      </c>
      <c r="F78" s="90"/>
      <c r="G78" s="20">
        <v>8228392</v>
      </c>
    </row>
    <row r="79" spans="2:7" s="4" customFormat="1" ht="11.4" thickBot="1" x14ac:dyDescent="0.25">
      <c r="B79" s="57" t="s">
        <v>39</v>
      </c>
      <c r="C79" s="58"/>
      <c r="D79" s="58"/>
      <c r="E79" s="59"/>
      <c r="F79" s="60"/>
      <c r="G79" s="61">
        <f>G76-G77+G78</f>
        <v>8404513</v>
      </c>
    </row>
    <row r="80" spans="2:7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  <row r="125" spans="5:6" s="4" customFormat="1" ht="10.8" x14ac:dyDescent="0.2">
      <c r="E125" s="5"/>
      <c r="F125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2019-06-26T10:14:43Z</cp:lastPrinted>
  <dcterms:created xsi:type="dcterms:W3CDTF">2018-11-07T02:04:08Z</dcterms:created>
  <dcterms:modified xsi:type="dcterms:W3CDTF">2023-07-14T05:17:40Z</dcterms:modified>
</cp:coreProperties>
</file>